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1кв" sheetId="26" r:id="rId1"/>
    <sheet name="отчет" sheetId="27" r:id="rId2"/>
  </sheets>
  <definedNames>
    <definedName name="_xlnm.Print_Area" localSheetId="0">'1кв'!$A$1:$E$59</definedName>
    <definedName name="_xlnm.Print_Area" localSheetId="1">отчет!$A$1:$C$49</definedName>
  </definedNames>
  <calcPr calcId="152511"/>
</workbook>
</file>

<file path=xl/calcChain.xml><?xml version="1.0" encoding="utf-8"?>
<calcChain xmlns="http://schemas.openxmlformats.org/spreadsheetml/2006/main">
  <c r="E36" i="26" l="1"/>
  <c r="E34" i="26"/>
  <c r="C36" i="27" l="1"/>
  <c r="C35" i="27"/>
  <c r="C34" i="27"/>
  <c r="C31" i="27"/>
  <c r="C29" i="27"/>
  <c r="C28" i="27"/>
  <c r="C27" i="27"/>
  <c r="C25" i="27" s="1"/>
  <c r="C23" i="27"/>
  <c r="C18" i="27"/>
  <c r="C19" i="27"/>
  <c r="C20" i="27"/>
  <c r="C21" i="27"/>
  <c r="C13" i="27"/>
  <c r="C14" i="27" s="1"/>
  <c r="C44" i="27" l="1"/>
  <c r="C22" i="27" l="1"/>
  <c r="D22" i="27" s="1"/>
  <c r="C24" i="27"/>
  <c r="E23" i="26"/>
  <c r="C17" i="27" s="1"/>
  <c r="E22" i="26"/>
  <c r="C16" i="27" s="1"/>
  <c r="C38" i="27" s="1"/>
  <c r="C39" i="27" s="1"/>
  <c r="B56" i="26" l="1"/>
  <c r="B57" i="26" s="1"/>
</calcChain>
</file>

<file path=xl/sharedStrings.xml><?xml version="1.0" encoding="utf-8"?>
<sst xmlns="http://schemas.openxmlformats.org/spreadsheetml/2006/main" count="130" uniqueCount="102">
  <si>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</si>
  <si>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</si>
  <si>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</si>
  <si>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</si>
  <si>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</si>
  <si>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</si>
  <si>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</si>
  <si>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</si>
  <si>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</si>
  <si>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</si>
  <si>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</si>
  <si>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</si>
  <si>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</si>
  <si>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</si>
  <si>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</si>
  <si>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</si>
  <si>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</si>
  <si>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</si>
  <si>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</si>
  <si>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</si>
  <si>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</si>
  <si>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</si>
  <si>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</si>
  <si>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</si>
  <si>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</si>
  <si>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</si>
  <si>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</si>
  <si>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</si>
  <si>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</si>
  <si>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</si>
  <si>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</si>
  <si>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</si>
  <si>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</si>
  <si>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</si>
  <si>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</si>
  <si>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</si>
  <si>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 xml:space="preserve">определена приложением № 2 к договору </t>
  </si>
  <si>
    <t>г. Россошь, ул. Фурманова, д. 1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</si>
  <si>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Горбанева Артема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</si>
  <si>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11.03.2024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</si>
  <si>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№10  от   01.04.2024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</si>
  <si>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Фурманова</t>
    </r>
  </si>
  <si>
    <t>Заказчик - Собственники МКД, в лице председателя совета МКД Горбанева А.Н.</t>
  </si>
  <si>
    <t xml:space="preserve">Остаток на начало квартала </t>
  </si>
  <si>
    <t>водоотведение на СОИ</t>
  </si>
  <si>
    <t>холодная вода на СОИ</t>
  </si>
  <si>
    <t>электроэнергия на СОИ</t>
  </si>
  <si>
    <t>горячая вода на СОИ</t>
  </si>
  <si>
    <t>Общая площадь квартир - 2915,5</t>
  </si>
  <si>
    <t>Полив</t>
  </si>
  <si>
    <t>Справочно: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</si>
  <si>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</si>
  <si>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</si>
  <si>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</si>
  <si>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</si>
  <si>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</si>
  <si>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</si>
  <si>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</si>
  <si>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</si>
  <si>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</si>
  <si>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Расходы по управлению МКД </t>
  </si>
  <si>
    <t>работы по договору, всего</t>
  </si>
  <si>
    <t>Итого расходов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</si>
  <si>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</si>
  <si>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</si>
  <si>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</si>
  <si>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01.06.2024 г. по 31.12.2024 г.</t>
  </si>
  <si>
    <t>по ж.д. пул. Фурманова, д. 1</t>
  </si>
  <si>
    <t>Начислено всего 542229,61</t>
  </si>
  <si>
    <t>Остаток средств на 01.01.2025</t>
  </si>
  <si>
    <t>полив</t>
  </si>
  <si>
    <t>* горячая вода на СОИ - 19197,56</t>
  </si>
  <si>
    <t>* водоотведение на СОИ- 219661,62</t>
  </si>
  <si>
    <t>* холодная вода на СОИ - 10251,46</t>
  </si>
  <si>
    <t>* электроэнергия на СОИ- 41069,82</t>
  </si>
  <si>
    <t xml:space="preserve">   * Поверка ОДПУ ТЭ</t>
  </si>
  <si>
    <t xml:space="preserve">   * Ремнт ГВС - насос (смета на три дома) </t>
  </si>
  <si>
    <t xml:space="preserve">   * Установка информационных стендов, 3 шт</t>
  </si>
  <si>
    <t xml:space="preserve">   * Утановка скамеек, 3 шт. - 42306,53 за счет средств ЖКХ</t>
  </si>
  <si>
    <t xml:space="preserve">   * Монтаж крана на полив (смета)</t>
  </si>
  <si>
    <t xml:space="preserve">   * Изготовление 3-х урн (смета) - 10427,41 за счет средств ЖКХ</t>
  </si>
  <si>
    <t xml:space="preserve">   * Покраска дверей (смета) - 7159,31 за счет средств ЖКХ</t>
  </si>
  <si>
    <t xml:space="preserve">   * Ремонт крыльца первого подьезда (смета)</t>
  </si>
  <si>
    <t xml:space="preserve">   * Установка досок обьявления (смета)</t>
  </si>
  <si>
    <t xml:space="preserve">   * Замена кранов на плети отопления (смета)</t>
  </si>
  <si>
    <t>Непредвиденные работы 59 ч/ч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</si>
  <si>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</si>
  <si>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</si>
  <si>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</si>
  <si>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</si>
  <si>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за 1 квартал 2025 года</t>
  </si>
  <si>
    <t>31.03.2025 г.</t>
  </si>
  <si>
    <t>1 квартал</t>
  </si>
  <si>
    <t>Ремонт водостока (смета)</t>
  </si>
  <si>
    <t>Установка сеток на продухи (смета)</t>
  </si>
  <si>
    <t>Оборудов укрытий в подвалах инвентарем (смета)</t>
  </si>
  <si>
    <t>Замена плетей КНС (смета)</t>
  </si>
  <si>
    <t>январь</t>
  </si>
  <si>
    <t>февраль</t>
  </si>
  <si>
    <t>Уборка мусора на чердаке (смета)</t>
  </si>
  <si>
    <t xml:space="preserve">           2. Всего за период с "01" 01 2025 г. по "31" 03  2025 г. выполнено работ (оказано услуг) на общую сумму триста двадцать одна тысяча семьдесят три рубля 33 копейки.</t>
  </si>
  <si>
    <t>Предъявлено населению 217559,24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</si>
</sst>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13" fillId="0" borderId="1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164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43" fontId="0" fillId="0" borderId="0" xfId="0" applyNumberFormat="1"/>
    <xf numFmtId="0" fontId="4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topLeftCell="A43" zoomScaleSheetLayoutView="100" workbookViewId="0">
      <selection activeCell="B56" sqref="B56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1.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90</v>
      </c>
      <c r="B3" s="65"/>
      <c r="C3" s="65"/>
      <c r="D3" s="65"/>
      <c r="E3" s="65"/>
    </row>
    <row r="4" spans="1:5" s="1" customFormat="1" ht="15.75" x14ac:dyDescent="0.25">
      <c r="A4" s="5" t="s">
        <v>13</v>
      </c>
      <c r="B4" s="20"/>
      <c r="C4" s="20"/>
      <c r="D4" s="25"/>
      <c r="E4" s="26" t="s">
        <v>91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37</v>
      </c>
      <c r="B7" s="67"/>
      <c r="C7" s="67"/>
      <c r="D7" s="67"/>
      <c r="E7" s="67"/>
    </row>
    <row r="8" spans="1:5" x14ac:dyDescent="0.25">
      <c r="A8" s="60" t="s">
        <v>1</v>
      </c>
      <c r="B8" s="60"/>
      <c r="C8" s="60"/>
      <c r="D8" s="60"/>
      <c r="E8" s="60"/>
    </row>
    <row r="9" spans="1:5" ht="12.75" customHeight="1" x14ac:dyDescent="0.25">
      <c r="A9" s="68" t="s">
        <v>38</v>
      </c>
      <c r="B9" s="68"/>
      <c r="C9" s="68"/>
      <c r="D9" s="68"/>
      <c r="E9" s="68"/>
    </row>
    <row r="10" spans="1:5" ht="22.5" customHeight="1" x14ac:dyDescent="0.25">
      <c r="A10" s="69" t="s">
        <v>14</v>
      </c>
      <c r="B10" s="70"/>
      <c r="C10" s="70"/>
      <c r="D10" s="70"/>
      <c r="E10" s="70"/>
    </row>
    <row r="11" spans="1:5" ht="29.25" customHeight="1" x14ac:dyDescent="0.25">
      <c r="A11" s="66" t="s">
        <v>39</v>
      </c>
      <c r="B11" s="66"/>
      <c r="C11" s="66"/>
      <c r="D11" s="66"/>
      <c r="E11" s="66"/>
    </row>
    <row r="12" spans="1:5" ht="14.25" customHeight="1" x14ac:dyDescent="0.25">
      <c r="A12" s="60" t="s">
        <v>15</v>
      </c>
      <c r="B12" s="61"/>
      <c r="C12" s="61"/>
      <c r="D12" s="61"/>
      <c r="E12" s="61"/>
    </row>
    <row r="13" spans="1:5" ht="19.5" customHeight="1" x14ac:dyDescent="0.25">
      <c r="A13" s="66" t="s">
        <v>22</v>
      </c>
      <c r="B13" s="66"/>
      <c r="C13" s="66"/>
      <c r="D13" s="66"/>
      <c r="E13" s="66"/>
    </row>
    <row r="14" spans="1:5" ht="12.75" customHeight="1" x14ac:dyDescent="0.25">
      <c r="A14" s="60" t="s">
        <v>2</v>
      </c>
      <c r="B14" s="61"/>
      <c r="C14" s="61"/>
      <c r="D14" s="61"/>
      <c r="E14" s="61"/>
    </row>
    <row r="15" spans="1:5" ht="18.75" customHeight="1" x14ac:dyDescent="0.25">
      <c r="A15" s="66" t="s">
        <v>34</v>
      </c>
      <c r="B15" s="66"/>
      <c r="C15" s="66"/>
      <c r="D15" s="66"/>
      <c r="E15" s="66"/>
    </row>
    <row r="16" spans="1:5" ht="14.25" customHeight="1" x14ac:dyDescent="0.25">
      <c r="A16" s="60" t="s">
        <v>16</v>
      </c>
      <c r="B16" s="61"/>
      <c r="C16" s="61"/>
      <c r="D16" s="61"/>
      <c r="E16" s="61"/>
    </row>
    <row r="17" spans="1:10" ht="29.25" customHeight="1" x14ac:dyDescent="0.25">
      <c r="A17" s="66" t="s">
        <v>17</v>
      </c>
      <c r="B17" s="66"/>
      <c r="C17" s="66"/>
      <c r="D17" s="66"/>
      <c r="E17" s="66"/>
    </row>
    <row r="18" spans="1:10" ht="64.5" customHeight="1" x14ac:dyDescent="0.25">
      <c r="A18" s="66" t="s">
        <v>40</v>
      </c>
      <c r="B18" s="66"/>
      <c r="C18" s="66"/>
      <c r="D18" s="66"/>
      <c r="E18" s="66"/>
    </row>
    <row r="19" spans="1:10" ht="30" customHeight="1" x14ac:dyDescent="0.25">
      <c r="A19" s="72" t="s">
        <v>41</v>
      </c>
      <c r="B19" s="72"/>
      <c r="C19" s="72"/>
      <c r="D19" s="72"/>
      <c r="E19" s="72"/>
    </row>
    <row r="20" spans="1:10" x14ac:dyDescent="0.25">
      <c r="A20" s="72"/>
      <c r="B20" s="72"/>
      <c r="C20" s="72"/>
      <c r="D20" s="72"/>
      <c r="E20" s="72"/>
      <c r="F20" s="2">
        <v>2915.5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33</v>
      </c>
      <c r="B22" s="9" t="s">
        <v>36</v>
      </c>
      <c r="C22" s="3" t="s">
        <v>4</v>
      </c>
      <c r="D22" s="3">
        <v>15.82</v>
      </c>
      <c r="E22" s="8">
        <f>D22*F20*G20</f>
        <v>138369.63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5.0599999999999996</v>
      </c>
      <c r="E23" s="8">
        <f>D23*F20*G20</f>
        <v>44257.289999999994</v>
      </c>
      <c r="J23" s="16"/>
    </row>
    <row r="24" spans="1:10" x14ac:dyDescent="0.25">
      <c r="A24" s="7" t="s">
        <v>46</v>
      </c>
      <c r="B24" s="9" t="s">
        <v>92</v>
      </c>
      <c r="C24" s="3" t="s">
        <v>26</v>
      </c>
      <c r="D24" s="3"/>
      <c r="E24" s="8">
        <v>16199.98</v>
      </c>
    </row>
    <row r="25" spans="1:10" x14ac:dyDescent="0.25">
      <c r="A25" s="7" t="s">
        <v>44</v>
      </c>
      <c r="B25" s="9" t="s">
        <v>92</v>
      </c>
      <c r="C25" s="3" t="s">
        <v>26</v>
      </c>
      <c r="D25" s="3"/>
      <c r="E25" s="8">
        <v>4328.8999999999996</v>
      </c>
    </row>
    <row r="26" spans="1:10" x14ac:dyDescent="0.25">
      <c r="A26" s="7" t="s">
        <v>47</v>
      </c>
      <c r="B26" s="9" t="s">
        <v>92</v>
      </c>
      <c r="C26" s="3" t="s">
        <v>26</v>
      </c>
      <c r="D26" s="3"/>
      <c r="E26" s="8">
        <v>6968.07</v>
      </c>
    </row>
    <row r="27" spans="1:10" x14ac:dyDescent="0.25">
      <c r="A27" s="7" t="s">
        <v>45</v>
      </c>
      <c r="B27" s="9" t="s">
        <v>92</v>
      </c>
      <c r="C27" s="3" t="s">
        <v>26</v>
      </c>
      <c r="D27" s="3"/>
      <c r="E27" s="8">
        <v>1954.41</v>
      </c>
    </row>
    <row r="28" spans="1:10" x14ac:dyDescent="0.25">
      <c r="A28" s="7" t="s">
        <v>25</v>
      </c>
      <c r="B28" s="9" t="s">
        <v>92</v>
      </c>
      <c r="C28" s="3" t="s">
        <v>26</v>
      </c>
      <c r="D28" s="3"/>
      <c r="E28" s="8">
        <v>1558.45</v>
      </c>
      <c r="J28" s="16"/>
    </row>
    <row r="29" spans="1:10" x14ac:dyDescent="0.25">
      <c r="A29" s="7" t="s">
        <v>49</v>
      </c>
      <c r="B29" s="9" t="s">
        <v>92</v>
      </c>
      <c r="C29" s="3" t="s">
        <v>26</v>
      </c>
      <c r="D29" s="3"/>
      <c r="E29" s="8">
        <v>0</v>
      </c>
      <c r="J29" s="16"/>
    </row>
    <row r="30" spans="1:10" x14ac:dyDescent="0.25">
      <c r="A30" s="7" t="s">
        <v>93</v>
      </c>
      <c r="B30" s="9" t="s">
        <v>97</v>
      </c>
      <c r="C30" s="3" t="s">
        <v>26</v>
      </c>
      <c r="D30" s="3"/>
      <c r="E30" s="8">
        <v>7908.9</v>
      </c>
      <c r="J30" s="16"/>
    </row>
    <row r="31" spans="1:10" ht="30" x14ac:dyDescent="0.25">
      <c r="A31" s="7" t="s">
        <v>94</v>
      </c>
      <c r="B31" s="9" t="s">
        <v>98</v>
      </c>
      <c r="C31" s="3" t="s">
        <v>26</v>
      </c>
      <c r="D31" s="3"/>
      <c r="E31" s="8">
        <v>8084.82</v>
      </c>
      <c r="J31" s="16"/>
    </row>
    <row r="32" spans="1:10" ht="30" x14ac:dyDescent="0.25">
      <c r="A32" s="7" t="s">
        <v>95</v>
      </c>
      <c r="B32" s="9" t="s">
        <v>98</v>
      </c>
      <c r="C32" s="3" t="s">
        <v>26</v>
      </c>
      <c r="D32" s="3"/>
      <c r="E32" s="8">
        <v>10091.620000000001</v>
      </c>
      <c r="J32" s="16"/>
    </row>
    <row r="33" spans="1:10" x14ac:dyDescent="0.25">
      <c r="A33" s="7" t="s">
        <v>96</v>
      </c>
      <c r="B33" s="9" t="s">
        <v>98</v>
      </c>
      <c r="C33" s="3" t="s">
        <v>26</v>
      </c>
      <c r="D33" s="3"/>
      <c r="E33" s="8">
        <v>60741.98</v>
      </c>
      <c r="J33" s="16"/>
    </row>
    <row r="34" spans="1:10" ht="19.5" customHeight="1" x14ac:dyDescent="0.25">
      <c r="A34" s="7" t="s">
        <v>99</v>
      </c>
      <c r="B34" s="9" t="s">
        <v>98</v>
      </c>
      <c r="C34" s="3" t="s">
        <v>26</v>
      </c>
      <c r="D34" s="3"/>
      <c r="E34" s="8">
        <f>72*286.24</f>
        <v>20609.28</v>
      </c>
      <c r="J34" s="16"/>
    </row>
    <row r="35" spans="1:10" x14ac:dyDescent="0.25">
      <c r="A35" s="7"/>
      <c r="B35" s="9"/>
      <c r="C35" s="3"/>
      <c r="D35" s="3"/>
      <c r="E35" s="8"/>
      <c r="J35" s="16"/>
    </row>
    <row r="36" spans="1:10" s="14" customFormat="1" ht="14.25" x14ac:dyDescent="0.2">
      <c r="A36" s="10" t="s">
        <v>24</v>
      </c>
      <c r="B36" s="11"/>
      <c r="C36" s="12"/>
      <c r="D36" s="12"/>
      <c r="E36" s="13">
        <f>SUM(E22:E35)</f>
        <v>321073.32999999996</v>
      </c>
      <c r="F36" s="15"/>
      <c r="J36" s="15"/>
    </row>
    <row r="38" spans="1:10" ht="31.5" customHeight="1" x14ac:dyDescent="0.25">
      <c r="A38" s="73" t="s">
        <v>100</v>
      </c>
      <c r="B38" s="73"/>
      <c r="C38" s="73"/>
      <c r="D38" s="73"/>
      <c r="E38" s="73"/>
    </row>
    <row r="39" spans="1:10" ht="31.5" customHeight="1" x14ac:dyDescent="0.25">
      <c r="A39" s="66" t="s">
        <v>21</v>
      </c>
      <c r="B39" s="66"/>
      <c r="C39" s="66"/>
      <c r="D39" s="66"/>
      <c r="E39" s="66"/>
    </row>
    <row r="40" spans="1:10" x14ac:dyDescent="0.25">
      <c r="A40" s="66" t="s">
        <v>20</v>
      </c>
      <c r="B40" s="66"/>
      <c r="C40" s="66"/>
      <c r="D40" s="66"/>
      <c r="E40" s="66"/>
      <c r="F40" s="14"/>
      <c r="G40" s="14"/>
      <c r="H40" s="14"/>
      <c r="I40" s="14"/>
      <c r="J40" s="15"/>
    </row>
    <row r="41" spans="1:10" ht="32.25" customHeight="1" x14ac:dyDescent="0.25">
      <c r="A41" s="66" t="s">
        <v>27</v>
      </c>
      <c r="B41" s="66"/>
      <c r="C41" s="66"/>
      <c r="D41" s="66"/>
      <c r="E41" s="66"/>
    </row>
    <row r="42" spans="1:10" x14ac:dyDescent="0.25">
      <c r="A42" s="66" t="s">
        <v>18</v>
      </c>
      <c r="B42" s="66"/>
      <c r="C42" s="66"/>
      <c r="D42" s="66"/>
      <c r="E42" s="66"/>
    </row>
    <row r="43" spans="1:10" x14ac:dyDescent="0.25">
      <c r="A43" s="71" t="s">
        <v>5</v>
      </c>
      <c r="B43" s="71"/>
      <c r="C43" s="71"/>
      <c r="D43" s="71"/>
      <c r="E43" s="71"/>
    </row>
    <row r="44" spans="1:10" x14ac:dyDescent="0.25">
      <c r="A44" s="66" t="s">
        <v>18</v>
      </c>
      <c r="B44" s="66"/>
      <c r="C44" s="66"/>
      <c r="D44" s="66"/>
      <c r="E44" s="66"/>
    </row>
    <row r="45" spans="1:10" x14ac:dyDescent="0.25">
      <c r="A45" s="74" t="s">
        <v>35</v>
      </c>
      <c r="B45" s="74"/>
      <c r="C45" s="74"/>
      <c r="D45" s="74"/>
      <c r="E45" s="74"/>
    </row>
    <row r="46" spans="1:10" x14ac:dyDescent="0.25">
      <c r="B46" s="75" t="s">
        <v>19</v>
      </c>
      <c r="C46" s="75"/>
      <c r="D46" s="75"/>
      <c r="E46" s="6" t="s">
        <v>6</v>
      </c>
    </row>
    <row r="47" spans="1:10" x14ac:dyDescent="0.25">
      <c r="A47" s="30"/>
      <c r="B47" s="30"/>
      <c r="C47" s="30"/>
      <c r="D47" s="30"/>
      <c r="E47" s="30"/>
    </row>
    <row r="48" spans="1:10" x14ac:dyDescent="0.25">
      <c r="A48" s="74" t="s">
        <v>42</v>
      </c>
      <c r="B48" s="74"/>
      <c r="C48" s="74"/>
      <c r="D48" s="74"/>
      <c r="E48" s="74"/>
    </row>
    <row r="49" spans="1:5" x14ac:dyDescent="0.25">
      <c r="B49" s="75" t="s">
        <v>19</v>
      </c>
      <c r="C49" s="75"/>
      <c r="D49" s="75"/>
      <c r="E49" s="6" t="s">
        <v>6</v>
      </c>
    </row>
    <row r="51" spans="1:5" x14ac:dyDescent="0.25">
      <c r="A51" s="17" t="s">
        <v>48</v>
      </c>
    </row>
    <row r="52" spans="1:5" x14ac:dyDescent="0.25">
      <c r="A52" s="14" t="s">
        <v>28</v>
      </c>
      <c r="B52" s="21"/>
    </row>
    <row r="53" spans="1:5" x14ac:dyDescent="0.25">
      <c r="A53" s="2" t="s">
        <v>43</v>
      </c>
      <c r="B53" s="28">
        <v>-142905.9</v>
      </c>
    </row>
    <row r="54" spans="1:5" x14ac:dyDescent="0.25">
      <c r="A54" s="18" t="s">
        <v>101</v>
      </c>
      <c r="B54" s="22"/>
    </row>
    <row r="55" spans="1:5" x14ac:dyDescent="0.25">
      <c r="A55" s="2" t="s">
        <v>31</v>
      </c>
      <c r="B55" s="22">
        <v>230166.52</v>
      </c>
    </row>
    <row r="56" spans="1:5" ht="30" x14ac:dyDescent="0.25">
      <c r="A56" s="29" t="s">
        <v>30</v>
      </c>
      <c r="B56" s="22">
        <f>E36</f>
        <v>321073.32999999996</v>
      </c>
    </row>
    <row r="57" spans="1:5" ht="29.25" x14ac:dyDescent="0.25">
      <c r="A57" s="23" t="s">
        <v>29</v>
      </c>
      <c r="B57" s="24">
        <f>B53+B55-B56</f>
        <v>-233812.70999999996</v>
      </c>
    </row>
    <row r="61" spans="1:5" x14ac:dyDescent="0.25">
      <c r="B61" s="2">
        <v>-142905.9</v>
      </c>
    </row>
  </sheetData>
  <mergeCells count="29">
    <mergeCell ref="A44:E44"/>
    <mergeCell ref="A45:E45"/>
    <mergeCell ref="B46:D46"/>
    <mergeCell ref="A48:E48"/>
    <mergeCell ref="B49:D49"/>
    <mergeCell ref="A43:E43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42:E4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SheetLayoutView="100" workbookViewId="0">
      <selection activeCell="E50" sqref="E50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4.85546875" customWidth="1"/>
    <col min="5" max="5" width="38.28515625" customWidth="1"/>
    <col min="6" max="6" width="12.42578125" customWidth="1"/>
    <col min="7" max="7" width="12" customWidth="1"/>
    <col min="8" max="8" width="13.5703125" customWidth="1"/>
  </cols>
  <sheetData>
    <row r="1" spans="1:6" ht="15.75" x14ac:dyDescent="0.25">
      <c r="A1" s="77" t="s">
        <v>51</v>
      </c>
      <c r="B1" s="77"/>
      <c r="C1" s="77"/>
      <c r="D1" s="32"/>
    </row>
    <row r="2" spans="1:6" ht="15.75" x14ac:dyDescent="0.25">
      <c r="A2" s="78" t="s">
        <v>52</v>
      </c>
      <c r="B2" s="78"/>
      <c r="C2" s="78"/>
      <c r="D2" s="33"/>
    </row>
    <row r="3" spans="1:6" ht="15.75" x14ac:dyDescent="0.25">
      <c r="A3" s="78" t="s">
        <v>66</v>
      </c>
      <c r="B3" s="78"/>
      <c r="C3" s="78"/>
      <c r="D3" s="33"/>
    </row>
    <row r="4" spans="1:6" ht="15.75" x14ac:dyDescent="0.25">
      <c r="A4" s="77" t="s">
        <v>67</v>
      </c>
      <c r="B4" s="77"/>
      <c r="C4" s="77"/>
      <c r="D4" s="32"/>
      <c r="E4" s="7"/>
      <c r="F4" s="47"/>
    </row>
    <row r="5" spans="1:6" ht="15.75" x14ac:dyDescent="0.25">
      <c r="A5" s="79"/>
      <c r="B5" s="79"/>
      <c r="C5" s="79"/>
      <c r="D5" s="1"/>
      <c r="E5" s="7"/>
      <c r="F5" s="47"/>
    </row>
    <row r="6" spans="1:6" ht="15.75" x14ac:dyDescent="0.25">
      <c r="A6" s="33"/>
      <c r="B6" s="34" t="s">
        <v>53</v>
      </c>
      <c r="C6" s="35">
        <v>0</v>
      </c>
      <c r="D6" s="36"/>
      <c r="E6" s="7"/>
      <c r="F6" s="47"/>
    </row>
    <row r="7" spans="1:6" ht="15.75" x14ac:dyDescent="0.25">
      <c r="A7" s="37" t="s">
        <v>54</v>
      </c>
      <c r="B7" s="34" t="s">
        <v>68</v>
      </c>
      <c r="C7" s="35"/>
      <c r="D7" s="36"/>
      <c r="E7" s="7"/>
      <c r="F7" s="47"/>
    </row>
    <row r="8" spans="1:6" ht="15.75" x14ac:dyDescent="0.25">
      <c r="A8" s="33"/>
      <c r="B8" s="38" t="s">
        <v>55</v>
      </c>
      <c r="C8" s="35"/>
      <c r="D8" s="36"/>
    </row>
    <row r="9" spans="1:6" ht="15.75" x14ac:dyDescent="0.25">
      <c r="A9" s="33"/>
      <c r="B9" s="7" t="s">
        <v>74</v>
      </c>
      <c r="C9" s="35"/>
      <c r="D9" s="36"/>
    </row>
    <row r="10" spans="1:6" ht="15.75" x14ac:dyDescent="0.25">
      <c r="A10" s="33"/>
      <c r="B10" s="7" t="s">
        <v>72</v>
      </c>
      <c r="C10" s="35"/>
      <c r="D10" s="36"/>
    </row>
    <row r="11" spans="1:6" ht="15.75" x14ac:dyDescent="0.25">
      <c r="A11" s="33"/>
      <c r="B11" s="7" t="s">
        <v>71</v>
      </c>
      <c r="C11" s="35"/>
      <c r="D11" s="36"/>
    </row>
    <row r="12" spans="1:6" ht="15.75" x14ac:dyDescent="0.25">
      <c r="A12" s="33"/>
      <c r="B12" s="7" t="s">
        <v>73</v>
      </c>
      <c r="C12" s="35"/>
      <c r="D12" s="36"/>
    </row>
    <row r="13" spans="1:6" ht="15.75" x14ac:dyDescent="0.25">
      <c r="B13" s="39" t="s">
        <v>56</v>
      </c>
      <c r="C13" s="40" t="e">
        <f>#REF!+'1кв'!B55</f>
        <v>#REF!</v>
      </c>
      <c r="D13" s="41"/>
    </row>
    <row r="14" spans="1:6" ht="15.75" x14ac:dyDescent="0.25">
      <c r="A14" s="20"/>
      <c r="B14" s="39" t="s">
        <v>57</v>
      </c>
      <c r="C14" s="42" t="e">
        <f>SUM(C13:C13)</f>
        <v>#REF!</v>
      </c>
      <c r="D14" s="36"/>
    </row>
    <row r="15" spans="1:6" ht="15.75" x14ac:dyDescent="0.25">
      <c r="A15" s="1"/>
      <c r="B15" s="76"/>
      <c r="C15" s="76"/>
      <c r="D15" s="43"/>
    </row>
    <row r="16" spans="1:6" ht="15.75" x14ac:dyDescent="0.25">
      <c r="A16" s="44" t="s">
        <v>58</v>
      </c>
      <c r="B16" s="19" t="s">
        <v>59</v>
      </c>
      <c r="C16" s="45" t="e">
        <f>#REF!+'1кв'!E22</f>
        <v>#REF!</v>
      </c>
      <c r="D16" s="43"/>
    </row>
    <row r="17" spans="1:5" ht="15.75" x14ac:dyDescent="0.25">
      <c r="A17" s="44"/>
      <c r="B17" s="46" t="s">
        <v>60</v>
      </c>
      <c r="C17" s="45" t="e">
        <f>#REF!+'1кв'!E23</f>
        <v>#REF!</v>
      </c>
      <c r="D17" s="43"/>
    </row>
    <row r="18" spans="1:5" ht="15.75" x14ac:dyDescent="0.25">
      <c r="A18" s="44"/>
      <c r="B18" s="7" t="s">
        <v>46</v>
      </c>
      <c r="C18" s="45" t="e">
        <f>#REF!+'1кв'!E24</f>
        <v>#REF!</v>
      </c>
      <c r="D18" s="43"/>
    </row>
    <row r="19" spans="1:5" ht="15.75" x14ac:dyDescent="0.25">
      <c r="A19" s="44"/>
      <c r="B19" s="7" t="s">
        <v>44</v>
      </c>
      <c r="C19" s="45" t="e">
        <f>#REF!+'1кв'!E25</f>
        <v>#REF!</v>
      </c>
      <c r="D19" s="43"/>
    </row>
    <row r="20" spans="1:5" ht="15.75" x14ac:dyDescent="0.25">
      <c r="A20" s="44"/>
      <c r="B20" s="7" t="s">
        <v>47</v>
      </c>
      <c r="C20" s="45" t="e">
        <f>#REF!+'1кв'!E26</f>
        <v>#REF!</v>
      </c>
      <c r="D20" s="43"/>
    </row>
    <row r="21" spans="1:5" ht="15.75" x14ac:dyDescent="0.25">
      <c r="A21" s="44"/>
      <c r="B21" s="7" t="s">
        <v>45</v>
      </c>
      <c r="C21" s="45" t="e">
        <f>#REF!+'1кв'!E27</f>
        <v>#REF!</v>
      </c>
      <c r="D21" s="43"/>
    </row>
    <row r="22" spans="1:5" ht="15.75" x14ac:dyDescent="0.25">
      <c r="A22" s="1"/>
      <c r="B22" s="7" t="s">
        <v>25</v>
      </c>
      <c r="C22" s="45" t="e">
        <f>#REF!+'1кв'!E28</f>
        <v>#REF!</v>
      </c>
      <c r="D22" s="43" t="e">
        <f>C22+4365.49+6300-2749.86</f>
        <v>#REF!</v>
      </c>
      <c r="E22" s="47"/>
    </row>
    <row r="23" spans="1:5" ht="15.75" x14ac:dyDescent="0.25">
      <c r="A23" s="1"/>
      <c r="B23" s="48" t="s">
        <v>70</v>
      </c>
      <c r="C23" s="45" t="e">
        <f>#REF!+'1кв'!E29</f>
        <v>#REF!</v>
      </c>
      <c r="D23" s="43"/>
      <c r="E23" s="47"/>
    </row>
    <row r="24" spans="1:5" ht="15.75" x14ac:dyDescent="0.25">
      <c r="A24" s="44"/>
      <c r="B24" s="49" t="s">
        <v>85</v>
      </c>
      <c r="C24" s="45" t="e">
        <f>#REF!+#REF!+#REF!+'1кв'!E30</f>
        <v>#REF!</v>
      </c>
      <c r="D24" s="43"/>
    </row>
    <row r="25" spans="1:5" ht="15.75" x14ac:dyDescent="0.25">
      <c r="A25" s="44"/>
      <c r="B25" s="50" t="s">
        <v>61</v>
      </c>
      <c r="C25" s="45" t="e">
        <f>SUM(C26:C36)</f>
        <v>#REF!</v>
      </c>
      <c r="D25" s="43"/>
    </row>
    <row r="26" spans="1:5" ht="15.75" x14ac:dyDescent="0.25">
      <c r="A26" s="44"/>
      <c r="B26" s="38" t="s">
        <v>55</v>
      </c>
      <c r="C26" s="45"/>
      <c r="D26" s="43"/>
    </row>
    <row r="27" spans="1:5" ht="15.75" x14ac:dyDescent="0.25">
      <c r="A27" s="44"/>
      <c r="B27" s="27" t="s">
        <v>75</v>
      </c>
      <c r="C27" s="45" t="e">
        <f>#REF!</f>
        <v>#REF!</v>
      </c>
      <c r="D27" s="43"/>
    </row>
    <row r="28" spans="1:5" ht="15.75" x14ac:dyDescent="0.25">
      <c r="A28" s="44"/>
      <c r="B28" s="27" t="s">
        <v>76</v>
      </c>
      <c r="C28" s="45" t="e">
        <f>#REF!</f>
        <v>#REF!</v>
      </c>
      <c r="D28" s="43"/>
    </row>
    <row r="29" spans="1:5" ht="15.75" x14ac:dyDescent="0.25">
      <c r="A29" s="44"/>
      <c r="B29" s="27" t="s">
        <v>77</v>
      </c>
      <c r="C29" s="45" t="e">
        <f>#REF!</f>
        <v>#REF!</v>
      </c>
      <c r="D29" s="43"/>
    </row>
    <row r="30" spans="1:5" ht="30" x14ac:dyDescent="0.25">
      <c r="A30" s="44"/>
      <c r="B30" s="27" t="s">
        <v>78</v>
      </c>
      <c r="C30" s="45"/>
      <c r="D30" s="43"/>
    </row>
    <row r="31" spans="1:5" ht="15.75" x14ac:dyDescent="0.25">
      <c r="A31" s="44"/>
      <c r="B31" s="27" t="s">
        <v>79</v>
      </c>
      <c r="C31" s="45" t="e">
        <f>#REF!</f>
        <v>#REF!</v>
      </c>
      <c r="D31" s="43"/>
    </row>
    <row r="32" spans="1:5" ht="30" x14ac:dyDescent="0.25">
      <c r="A32" s="44"/>
      <c r="B32" s="27" t="s">
        <v>80</v>
      </c>
      <c r="C32" s="45"/>
      <c r="D32" s="43"/>
    </row>
    <row r="33" spans="1:5" ht="30" x14ac:dyDescent="0.25">
      <c r="A33" s="44"/>
      <c r="B33" s="27" t="s">
        <v>81</v>
      </c>
      <c r="C33" s="45"/>
      <c r="D33" s="43"/>
    </row>
    <row r="34" spans="1:5" ht="15.75" x14ac:dyDescent="0.25">
      <c r="A34" s="44"/>
      <c r="B34" s="27" t="s">
        <v>82</v>
      </c>
      <c r="C34" s="45" t="e">
        <f>#REF!</f>
        <v>#REF!</v>
      </c>
      <c r="D34" s="43"/>
    </row>
    <row r="35" spans="1:5" ht="15.75" x14ac:dyDescent="0.25">
      <c r="A35" s="44"/>
      <c r="B35" s="27" t="s">
        <v>83</v>
      </c>
      <c r="C35" s="45" t="e">
        <f>#REF!</f>
        <v>#REF!</v>
      </c>
      <c r="D35" s="43"/>
    </row>
    <row r="36" spans="1:5" ht="15.75" x14ac:dyDescent="0.25">
      <c r="A36" s="44"/>
      <c r="B36" s="27" t="s">
        <v>84</v>
      </c>
      <c r="C36" s="45" t="e">
        <f>#REF!</f>
        <v>#REF!</v>
      </c>
      <c r="D36" s="43"/>
    </row>
    <row r="37" spans="1:5" ht="15.75" x14ac:dyDescent="0.25">
      <c r="A37" s="44"/>
      <c r="B37" s="27"/>
      <c r="C37" s="45"/>
      <c r="D37" s="43"/>
    </row>
    <row r="38" spans="1:5" ht="15.75" x14ac:dyDescent="0.25">
      <c r="A38" s="1"/>
      <c r="B38" s="51" t="s">
        <v>62</v>
      </c>
      <c r="C38" s="52" t="e">
        <f>SUM(C16:C25)</f>
        <v>#REF!</v>
      </c>
      <c r="D38" s="43"/>
      <c r="E38" s="47"/>
    </row>
    <row r="39" spans="1:5" ht="15.75" x14ac:dyDescent="0.25">
      <c r="A39" s="1"/>
      <c r="B39" s="53" t="s">
        <v>69</v>
      </c>
      <c r="C39" s="54" t="e">
        <f>C6+C14-C38</f>
        <v>#REF!</v>
      </c>
      <c r="D39" s="43"/>
    </row>
    <row r="40" spans="1:5" ht="15.75" x14ac:dyDescent="0.25">
      <c r="A40" s="1"/>
      <c r="B40" s="37"/>
      <c r="C40" s="37"/>
      <c r="D40" s="43"/>
    </row>
    <row r="41" spans="1:5" ht="15.75" x14ac:dyDescent="0.25">
      <c r="A41" s="1"/>
      <c r="B41" s="55" t="s">
        <v>50</v>
      </c>
      <c r="C41" s="55"/>
      <c r="D41" s="43"/>
    </row>
    <row r="42" spans="1:5" ht="15.75" x14ac:dyDescent="0.25">
      <c r="A42" s="1"/>
      <c r="B42" s="55"/>
      <c r="C42" s="56"/>
      <c r="D42" s="43"/>
    </row>
    <row r="43" spans="1:5" ht="15.75" x14ac:dyDescent="0.25">
      <c r="A43" s="1"/>
      <c r="B43" s="57" t="s">
        <v>86</v>
      </c>
      <c r="C43" s="58">
        <v>84862.01</v>
      </c>
      <c r="D43" s="43"/>
    </row>
    <row r="44" spans="1:5" ht="15.75" x14ac:dyDescent="0.25">
      <c r="A44" s="1"/>
      <c r="B44" s="55" t="s">
        <v>63</v>
      </c>
      <c r="C44" s="59">
        <f>C43-C42</f>
        <v>84862.01</v>
      </c>
      <c r="D44" s="43"/>
    </row>
    <row r="45" spans="1:5" ht="15.75" x14ac:dyDescent="0.25">
      <c r="A45" s="1"/>
      <c r="B45" s="37"/>
      <c r="C45" s="37"/>
      <c r="D45" s="43"/>
    </row>
    <row r="46" spans="1:5" ht="15.75" x14ac:dyDescent="0.25">
      <c r="A46" s="1"/>
      <c r="B46" s="37"/>
      <c r="C46" s="37"/>
      <c r="D46" s="43"/>
    </row>
    <row r="47" spans="1:5" ht="15.75" x14ac:dyDescent="0.25">
      <c r="A47" s="1" t="s">
        <v>64</v>
      </c>
      <c r="B47" s="37" t="s">
        <v>87</v>
      </c>
      <c r="C47" s="37"/>
      <c r="D47" s="43"/>
    </row>
    <row r="48" spans="1:5" ht="15.75" x14ac:dyDescent="0.25">
      <c r="A48" s="1"/>
      <c r="B48" s="37" t="s">
        <v>88</v>
      </c>
      <c r="C48" s="37"/>
      <c r="D48" s="43"/>
    </row>
    <row r="49" spans="1:4" ht="15.75" x14ac:dyDescent="0.25">
      <c r="A49" s="1"/>
      <c r="B49" s="37" t="s">
        <v>89</v>
      </c>
      <c r="C49" s="37"/>
      <c r="D49" s="43"/>
    </row>
    <row r="50" spans="1:4" ht="15.75" x14ac:dyDescent="0.25">
      <c r="A50" s="1"/>
      <c r="B50" s="37"/>
      <c r="C50" s="37"/>
      <c r="D50" s="43"/>
    </row>
    <row r="51" spans="1:4" ht="15.75" x14ac:dyDescent="0.25">
      <c r="A51" s="1"/>
      <c r="B51" s="37"/>
      <c r="C51" s="37"/>
      <c r="D51" s="43"/>
    </row>
    <row r="52" spans="1:4" ht="15.75" x14ac:dyDescent="0.25">
      <c r="A52" s="1"/>
      <c r="B52" s="37" t="s">
        <v>65</v>
      </c>
      <c r="C52" s="37"/>
      <c r="D52" s="43"/>
    </row>
    <row r="53" spans="1:4" ht="15.75" x14ac:dyDescent="0.25">
      <c r="A53" s="1"/>
      <c r="B53" s="37"/>
      <c r="C53" s="37"/>
      <c r="D53" s="43"/>
    </row>
    <row r="54" spans="1:4" ht="15.75" x14ac:dyDescent="0.25">
      <c r="A54" s="1"/>
      <c r="B54" s="37"/>
      <c r="C54" s="37"/>
      <c r="D54" s="43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2025-04-22T13:05:40Z</dcterms:modified>
</cp:coreProperties>
</file>